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28800" windowHeight="13125"/>
  </bookViews>
  <sheets>
    <sheet name="Documentation" sheetId="14" r:id="rId1"/>
    <sheet name="Employees" sheetId="8" r:id="rId2"/>
    <sheet name="Planning" sheetId="9" r:id="rId3"/>
    <sheet name="Customers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8" l="1"/>
  <c r="M4" i="8"/>
  <c r="F15" i="8" l="1"/>
  <c r="F17" i="8"/>
  <c r="F16" i="8"/>
  <c r="F9" i="9"/>
  <c r="H17" i="8"/>
  <c r="H16" i="8"/>
  <c r="H15" i="8"/>
</calcChain>
</file>

<file path=xl/sharedStrings.xml><?xml version="1.0" encoding="utf-8"?>
<sst xmlns="http://schemas.openxmlformats.org/spreadsheetml/2006/main" count="104" uniqueCount="85">
  <si>
    <t>High:</t>
  </si>
  <si>
    <t>Low:</t>
  </si>
  <si>
    <t>Average:</t>
  </si>
  <si>
    <t>%FirstName% %LastName%</t>
  </si>
  <si>
    <t>LastName</t>
  </si>
  <si>
    <t>FirstName</t>
  </si>
  <si>
    <t>Title</t>
  </si>
  <si>
    <t>Start Date</t>
  </si>
  <si>
    <t>Salary</t>
  </si>
  <si>
    <t xml:space="preserve">Bonus </t>
  </si>
  <si>
    <t>Status</t>
  </si>
  <si>
    <t>Performance Rating</t>
  </si>
  <si>
    <t>Total</t>
  </si>
  <si>
    <t>Total:</t>
  </si>
  <si>
    <t>Eclipse Solar Solutions - Employee Data</t>
  </si>
  <si>
    <t>Monthly Interest Rate</t>
  </si>
  <si>
    <t>Total Loan Amount</t>
  </si>
  <si>
    <t>Annual Interest Rate</t>
  </si>
  <si>
    <t>Loan Term (yrs)</t>
  </si>
  <si>
    <t>Total Number of Payments</t>
  </si>
  <si>
    <t>Monthly Payment Amount</t>
  </si>
  <si>
    <t>Moderate Growth</t>
  </si>
  <si>
    <t>Conservative Growth</t>
  </si>
  <si>
    <t>Aggressive Expansion</t>
  </si>
  <si>
    <t>Solar Panels</t>
  </si>
  <si>
    <t>Furnaces</t>
  </si>
  <si>
    <t>Batteries</t>
  </si>
  <si>
    <t>Chargers</t>
  </si>
  <si>
    <t>Martinez</t>
  </si>
  <si>
    <t>Smith</t>
  </si>
  <si>
    <t>Chen</t>
  </si>
  <si>
    <t>Gonzales</t>
  </si>
  <si>
    <t>Mistry</t>
  </si>
  <si>
    <t>Hannigan</t>
  </si>
  <si>
    <t>Wayland</t>
  </si>
  <si>
    <t>Sommers</t>
  </si>
  <si>
    <t>Silva</t>
  </si>
  <si>
    <t>Sonya</t>
  </si>
  <si>
    <t>Jonathan</t>
  </si>
  <si>
    <t>Watson</t>
  </si>
  <si>
    <t>George</t>
  </si>
  <si>
    <t>Julia</t>
  </si>
  <si>
    <t>Andres</t>
  </si>
  <si>
    <t>Neha</t>
  </si>
  <si>
    <t>Delaney</t>
  </si>
  <si>
    <t>Charles</t>
  </si>
  <si>
    <t>Joyce</t>
  </si>
  <si>
    <t>Pablo</t>
  </si>
  <si>
    <t>Senior Engineer</t>
  </si>
  <si>
    <t>Sales Manager</t>
  </si>
  <si>
    <t>President</t>
  </si>
  <si>
    <t>Office Assistant</t>
  </si>
  <si>
    <t>Sales Associate</t>
  </si>
  <si>
    <t>Office Manager</t>
  </si>
  <si>
    <t>Product Engineer</t>
  </si>
  <si>
    <t>Tenure (Yrs)</t>
  </si>
  <si>
    <t>Current Date:</t>
  </si>
  <si>
    <t xml:space="preserve">Data updated: </t>
  </si>
  <si>
    <t>Salaried</t>
  </si>
  <si>
    <t>Hourly</t>
  </si>
  <si>
    <t>Commission</t>
  </si>
  <si>
    <t>Customer</t>
  </si>
  <si>
    <t>Order No.</t>
  </si>
  <si>
    <t>Product</t>
  </si>
  <si>
    <t>Revenues</t>
  </si>
  <si>
    <t>Panels</t>
  </si>
  <si>
    <t>First United Bank</t>
  </si>
  <si>
    <t>Medfield School System</t>
  </si>
  <si>
    <t>City of Hightower</t>
  </si>
  <si>
    <t>Bloomfield Office Park</t>
  </si>
  <si>
    <t>West End Mall</t>
  </si>
  <si>
    <t>High End Adventures</t>
  </si>
  <si>
    <t>Current Year</t>
  </si>
  <si>
    <t>Status Quo</t>
  </si>
  <si>
    <t>Eclipse Solar Solutions - Loan and Revenue Scenarios</t>
  </si>
  <si>
    <t>Customer Data</t>
  </si>
  <si>
    <t>Employee</t>
  </si>
  <si>
    <t>Bonus</t>
  </si>
  <si>
    <t>Bonus List-Sales</t>
  </si>
  <si>
    <t>Note: Do not edit this sheet. If your name does not appear in cell B6, please download a new copy of the file from the SAM website.</t>
  </si>
  <si>
    <t>Author:</t>
  </si>
  <si>
    <r>
      <t>New Perspectives</t>
    </r>
    <r>
      <rPr>
        <sz val="10"/>
        <rFont val="Century Gothic"/>
        <family val="2"/>
      </rPr>
      <t xml:space="preserve"> Excel 2013</t>
    </r>
  </si>
  <si>
    <t>Eclipse Solar Solutions</t>
  </si>
  <si>
    <t>FORMATTING, FORMULAS, AND CHARTS</t>
  </si>
  <si>
    <t>Tutorials1-4: SAM Capstone Project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</si>
</sst>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Trebuchet MS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b/>
      <i/>
      <sz val="11"/>
      <color theme="1"/>
      <name val="Trebuchet MS"/>
      <family val="2"/>
      <scheme val="minor"/>
    </font>
    <font>
      <b/>
      <sz val="18"/>
      <color theme="5" tint="-0.499984740745262"/>
      <name val="Trebuchet MS"/>
      <family val="2"/>
      <scheme val="major"/>
    </font>
    <font>
      <sz val="10"/>
      <color theme="5" tint="-0.499984740745262"/>
      <name val="Copperplate Gothic Bold"/>
      <family val="2"/>
    </font>
    <font>
      <sz val="12"/>
      <color theme="5" tint="-0.499984740745262"/>
      <name val="Copperplate Gothic Bold"/>
      <family val="2"/>
    </font>
    <font>
      <sz val="10"/>
      <name val="Century Gothic"/>
      <family val="2"/>
    </font>
    <font>
      <i/>
      <sz val="10"/>
      <name val="Century Gothic"/>
      <family val="2"/>
    </font>
    <font>
      <i/>
      <sz val="10"/>
      <color rgb="FFC00000"/>
      <name val="Century Gothic"/>
      <family val="2"/>
    </font>
    <font>
      <sz val="10"/>
      <color rgb="FF0070C0"/>
      <name val="Century Gothic"/>
      <family val="2"/>
    </font>
    <font>
      <b/>
      <sz val="10"/>
      <color rgb="FF0070C0"/>
      <name val="Century Gothic"/>
      <family val="2"/>
    </font>
    <font>
      <b/>
      <sz val="18"/>
      <color rgb="FF0070C0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1"/>
    <xf numFmtId="164" fontId="0" fillId="0" borderId="0" xfId="2" applyNumberFormat="1" applyFont="1"/>
    <xf numFmtId="0" fontId="0" fillId="0" borderId="0" xfId="0" applyBorder="1"/>
    <xf numFmtId="164" fontId="0" fillId="0" borderId="0" xfId="2" applyNumberFormat="1" applyFont="1" applyBorder="1"/>
    <xf numFmtId="6" fontId="0" fillId="0" borderId="0" xfId="0" applyNumberFormat="1" applyBorder="1"/>
    <xf numFmtId="9" fontId="0" fillId="0" borderId="0" xfId="0" applyNumberFormat="1" applyBorder="1"/>
    <xf numFmtId="10" fontId="0" fillId="0" borderId="0" xfId="0" applyNumberFormat="1" applyBorder="1"/>
    <xf numFmtId="0" fontId="7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5" fillId="3" borderId="3" xfId="4" applyFont="1" applyFill="1" applyBorder="1" applyAlignment="1">
      <alignment horizontal="left" indent="1"/>
    </xf>
    <xf numFmtId="6" fontId="5" fillId="3" borderId="3" xfId="4" applyNumberFormat="1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2" xfId="0" applyFill="1" applyBorder="1"/>
    <xf numFmtId="0" fontId="4" fillId="3" borderId="4" xfId="2" applyNumberFormat="1" applyFont="1" applyFill="1" applyBorder="1"/>
    <xf numFmtId="0" fontId="4" fillId="3" borderId="0" xfId="2" applyNumberFormat="1" applyFont="1" applyFill="1" applyBorder="1"/>
    <xf numFmtId="0" fontId="4" fillId="3" borderId="2" xfId="2" applyNumberFormat="1" applyFont="1" applyFill="1" applyBorder="1"/>
    <xf numFmtId="0" fontId="0" fillId="3" borderId="4" xfId="0" applyNumberFormat="1" applyFont="1" applyFill="1" applyBorder="1"/>
    <xf numFmtId="0" fontId="0" fillId="3" borderId="0" xfId="0" applyNumberFormat="1" applyFont="1" applyFill="1" applyBorder="1"/>
    <xf numFmtId="0" fontId="0" fillId="3" borderId="2" xfId="0" applyNumberFormat="1" applyFont="1" applyFill="1" applyBorder="1"/>
    <xf numFmtId="14" fontId="0" fillId="0" borderId="0" xfId="0" applyNumberForma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 indent="1"/>
    </xf>
    <xf numFmtId="0" fontId="9" fillId="5" borderId="0" xfId="1" applyFont="1" applyFill="1" applyBorder="1" applyAlignment="1"/>
    <xf numFmtId="0" fontId="1" fillId="0" borderId="0" xfId="1" applyFill="1"/>
    <xf numFmtId="0" fontId="9" fillId="5" borderId="7" xfId="1" applyFont="1" applyFill="1" applyBorder="1" applyAlignment="1"/>
    <xf numFmtId="0" fontId="9" fillId="5" borderId="8" xfId="1" applyFont="1" applyFill="1" applyBorder="1" applyAlignment="1"/>
    <xf numFmtId="0" fontId="11" fillId="6" borderId="0" xfId="1" applyFont="1" applyFill="1" applyBorder="1" applyAlignment="1"/>
    <xf numFmtId="0" fontId="9" fillId="5" borderId="8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13" fillId="5" borderId="7" xfId="1" applyFont="1" applyFill="1" applyBorder="1" applyAlignment="1">
      <alignment horizontal="left"/>
    </xf>
    <xf numFmtId="0" fontId="1" fillId="0" borderId="0" xfId="1" applyFill="1" applyAlignment="1">
      <alignment wrapText="1"/>
    </xf>
    <xf numFmtId="0" fontId="0" fillId="3" borderId="4" xfId="0" applyFont="1" applyFill="1" applyBorder="1"/>
    <xf numFmtId="0" fontId="0" fillId="3" borderId="0" xfId="0" applyFont="1" applyFill="1" applyBorder="1"/>
    <xf numFmtId="0" fontId="0" fillId="3" borderId="2" xfId="0" applyFont="1" applyFill="1" applyBorder="1"/>
    <xf numFmtId="0" fontId="0" fillId="0" borderId="0" xfId="0" applyFont="1"/>
    <xf numFmtId="0" fontId="0" fillId="0" borderId="0" xfId="0" applyAlignment="1">
      <alignment horizontal="left"/>
    </xf>
    <xf numFmtId="0" fontId="15" fillId="5" borderId="10" xfId="1" applyFont="1" applyFill="1" applyBorder="1" applyAlignment="1">
      <alignment horizontal="left"/>
    </xf>
    <xf numFmtId="0" fontId="15" fillId="5" borderId="4" xfId="1" applyFont="1" applyFill="1" applyBorder="1" applyAlignment="1">
      <alignment horizontal="left"/>
    </xf>
    <xf numFmtId="0" fontId="15" fillId="5" borderId="9" xfId="1" applyFont="1" applyFill="1" applyBorder="1" applyAlignment="1">
      <alignment horizontal="left"/>
    </xf>
    <xf numFmtId="0" fontId="9" fillId="5" borderId="8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/>
    </xf>
    <xf numFmtId="0" fontId="14" fillId="5" borderId="8" xfId="1" applyFont="1" applyFill="1" applyBorder="1" applyAlignment="1">
      <alignment horizontal="left"/>
    </xf>
    <xf numFmtId="0" fontId="14" fillId="5" borderId="0" xfId="1" applyFont="1" applyFill="1" applyBorder="1" applyAlignment="1">
      <alignment horizontal="left"/>
    </xf>
    <xf numFmtId="0" fontId="12" fillId="5" borderId="8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0" fillId="5" borderId="8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2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</cellXfs>
  <cellStyles count="5">
    <cellStyle name="Currency" xfId="2" builtinId="4"/>
    <cellStyle name="Normal" xfId="0" builtinId="0"/>
    <cellStyle name="Normal 2" xfId="1"/>
    <cellStyle name="Title" xfId="3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C00000"/>
                </a:solidFill>
              </a:rPr>
              <a:t>Actual and Projected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Planning!$B$12</c:f>
              <c:strCache>
                <c:ptCount val="1"/>
                <c:pt idx="0">
                  <c:v>Solar Panels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Planning!$C$11:$F$11</c:f>
              <c:strCache>
                <c:ptCount val="4"/>
                <c:pt idx="0">
                  <c:v>Current Year</c:v>
                </c:pt>
                <c:pt idx="1">
                  <c:v>Conservative Growth</c:v>
                </c:pt>
                <c:pt idx="2">
                  <c:v>Moderate Growth</c:v>
                </c:pt>
                <c:pt idx="3">
                  <c:v>Aggressive Expansion</c:v>
                </c:pt>
              </c:strCache>
            </c:strRef>
          </c:cat>
          <c:val>
            <c:numRef>
              <c:f>Planning!$C$12:$F$12</c:f>
              <c:numCache>
                <c:formatCode>_("$"* #,##0_);_("$"* \(#,##0\);_("$"* "-"??_);_(@_)</c:formatCode>
                <c:ptCount val="4"/>
                <c:pt idx="0">
                  <c:v>875000</c:v>
                </c:pt>
                <c:pt idx="1">
                  <c:v>950000</c:v>
                </c:pt>
                <c:pt idx="2">
                  <c:v>1200000</c:v>
                </c:pt>
                <c:pt idx="3">
                  <c:v>1450000</c:v>
                </c:pt>
              </c:numCache>
            </c:numRef>
          </c:val>
        </c:ser>
        <c:ser>
          <c:idx val="1"/>
          <c:order val="1"/>
          <c:tx>
            <c:strRef>
              <c:f>Planning!$B$13</c:f>
              <c:strCache>
                <c:ptCount val="1"/>
                <c:pt idx="0">
                  <c:v>Furnaces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6000"/>
                    <a:lumMod val="100000"/>
                  </a:schemeClr>
                </a:gs>
                <a:gs pos="78000">
                  <a:schemeClr val="accent2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Planning!$C$11:$F$11</c:f>
              <c:strCache>
                <c:ptCount val="4"/>
                <c:pt idx="0">
                  <c:v>Current Year</c:v>
                </c:pt>
                <c:pt idx="1">
                  <c:v>Conservative Growth</c:v>
                </c:pt>
                <c:pt idx="2">
                  <c:v>Moderate Growth</c:v>
                </c:pt>
                <c:pt idx="3">
                  <c:v>Aggressive Expansion</c:v>
                </c:pt>
              </c:strCache>
            </c:strRef>
          </c:cat>
          <c:val>
            <c:numRef>
              <c:f>Planning!$C$13:$F$13</c:f>
              <c:numCache>
                <c:formatCode>_("$"* #,##0_);_("$"* \(#,##0\);_("$"* "-"??_);_(@_)</c:formatCode>
                <c:ptCount val="4"/>
                <c:pt idx="0">
                  <c:v>450000</c:v>
                </c:pt>
                <c:pt idx="1">
                  <c:v>550000</c:v>
                </c:pt>
                <c:pt idx="2">
                  <c:v>675000</c:v>
                </c:pt>
                <c:pt idx="3">
                  <c:v>775000</c:v>
                </c:pt>
              </c:numCache>
            </c:numRef>
          </c:val>
        </c:ser>
        <c:ser>
          <c:idx val="2"/>
          <c:order val="2"/>
          <c:tx>
            <c:strRef>
              <c:f>Planning!$B$14</c:f>
              <c:strCache>
                <c:ptCount val="1"/>
                <c:pt idx="0">
                  <c:v>Batteries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96000"/>
                    <a:lumMod val="100000"/>
                  </a:schemeClr>
                </a:gs>
                <a:gs pos="78000">
                  <a:schemeClr val="accent3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Planning!$C$11:$F$11</c:f>
              <c:strCache>
                <c:ptCount val="4"/>
                <c:pt idx="0">
                  <c:v>Current Year</c:v>
                </c:pt>
                <c:pt idx="1">
                  <c:v>Conservative Growth</c:v>
                </c:pt>
                <c:pt idx="2">
                  <c:v>Moderate Growth</c:v>
                </c:pt>
                <c:pt idx="3">
                  <c:v>Aggressive Expansion</c:v>
                </c:pt>
              </c:strCache>
            </c:strRef>
          </c:cat>
          <c:val>
            <c:numRef>
              <c:f>Planning!$C$14:$F$14</c:f>
              <c:numCache>
                <c:formatCode>_("$"* #,##0_);_("$"* \(#,##0\);_("$"* "-"??_);_(@_)</c:formatCode>
                <c:ptCount val="4"/>
                <c:pt idx="0">
                  <c:v>375000</c:v>
                </c:pt>
                <c:pt idx="1">
                  <c:v>450000</c:v>
                </c:pt>
                <c:pt idx="2">
                  <c:v>500000</c:v>
                </c:pt>
                <c:pt idx="3">
                  <c:v>615000</c:v>
                </c:pt>
              </c:numCache>
            </c:numRef>
          </c:val>
        </c:ser>
        <c:ser>
          <c:idx val="3"/>
          <c:order val="3"/>
          <c:tx>
            <c:strRef>
              <c:f>Planning!$B$15</c:f>
              <c:strCache>
                <c:ptCount val="1"/>
                <c:pt idx="0">
                  <c:v>Chargers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Planning!$C$11:$F$11</c:f>
              <c:strCache>
                <c:ptCount val="4"/>
                <c:pt idx="0">
                  <c:v>Current Year</c:v>
                </c:pt>
                <c:pt idx="1">
                  <c:v>Conservative Growth</c:v>
                </c:pt>
                <c:pt idx="2">
                  <c:v>Moderate Growth</c:v>
                </c:pt>
                <c:pt idx="3">
                  <c:v>Aggressive Expansion</c:v>
                </c:pt>
              </c:strCache>
            </c:strRef>
          </c:cat>
          <c:val>
            <c:numRef>
              <c:f>Planning!$C$15:$F$15</c:f>
              <c:numCache>
                <c:formatCode>_("$"* #,##0_);_("$"* \(#,##0\);_("$"* "-"??_);_(@_)</c:formatCode>
                <c:ptCount val="4"/>
                <c:pt idx="0">
                  <c:v>175000</c:v>
                </c:pt>
                <c:pt idx="1">
                  <c:v>200000</c:v>
                </c:pt>
                <c:pt idx="2">
                  <c:v>225000</c:v>
                </c:pt>
                <c:pt idx="3">
                  <c:v>287000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320286384"/>
        <c:axId val="-1320276592"/>
      </c:barChart>
      <c:catAx>
        <c:axId val="-132028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0276592"/>
        <c:crosses val="autoZero"/>
        <c:auto val="1"/>
        <c:lblAlgn val="ctr"/>
        <c:lblOffset val="100"/>
        <c:noMultiLvlLbl val="0"/>
      </c:catAx>
      <c:valAx>
        <c:axId val="-132027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0286384"/>
        <c:crosses val="autoZero"/>
        <c:crossBetween val="between"/>
        <c:majorUnit val="250000"/>
        <c:minorUnit val="100000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</xdr:colOff>
      <xdr:row>16</xdr:row>
      <xdr:rowOff>38100</xdr:rowOff>
    </xdr:from>
    <xdr:to>
      <xdr:col>12</xdr:col>
      <xdr:colOff>119062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40" zoomScaleNormal="140" zoomScalePageLayoutView="140" workbookViewId="0">
      <selection sqref="A1:C1"/>
    </sheetView>
  </sheetViews>
  <sheetFormatPr defaultColWidth="8.875" defaultRowHeight="12.75" x14ac:dyDescent="0.2"/>
  <cols>
    <col min="1" max="1" width="8.25" style="29" customWidth="1"/>
    <col min="2" max="2" width="51.5" style="29" customWidth="1"/>
    <col min="3" max="3" width="3.375" style="29" customWidth="1"/>
    <col min="4" max="16384" width="8.875" style="29"/>
  </cols>
  <sheetData>
    <row r="1" spans="1:3" ht="13.5" x14ac:dyDescent="0.25">
      <c r="A1" s="43" t="s">
        <v>81</v>
      </c>
      <c r="B1" s="44"/>
      <c r="C1" s="45"/>
    </row>
    <row r="2" spans="1:3" s="37" customFormat="1" ht="13.5" x14ac:dyDescent="0.25">
      <c r="A2" s="46" t="s">
        <v>84</v>
      </c>
      <c r="B2" s="47"/>
      <c r="C2" s="48"/>
    </row>
    <row r="3" spans="1:3" ht="22.5" x14ac:dyDescent="0.3">
      <c r="A3" s="49" t="s">
        <v>82</v>
      </c>
      <c r="B3" s="50"/>
      <c r="C3" s="36"/>
    </row>
    <row r="4" spans="1:3" ht="13.5" x14ac:dyDescent="0.25">
      <c r="A4" s="51" t="s">
        <v>83</v>
      </c>
      <c r="B4" s="52"/>
      <c r="C4" s="34"/>
    </row>
    <row r="5" spans="1:3" ht="13.5" x14ac:dyDescent="0.25">
      <c r="A5" s="33"/>
      <c r="B5" s="35"/>
      <c r="C5" s="34"/>
    </row>
    <row r="6" spans="1:3" ht="13.5" x14ac:dyDescent="0.25">
      <c r="A6" s="33" t="s">
        <v>80</v>
      </c>
      <c r="B6" s="32" t="s">
        <v>3</v>
      </c>
      <c r="C6" s="30"/>
    </row>
    <row r="7" spans="1:3" ht="12.75" customHeight="1" x14ac:dyDescent="0.25">
      <c r="A7" s="31"/>
      <c r="B7" s="28"/>
      <c r="C7" s="30"/>
    </row>
    <row r="8" spans="1:3" x14ac:dyDescent="0.2">
      <c r="A8" s="53" t="s">
        <v>79</v>
      </c>
      <c r="B8" s="54"/>
      <c r="C8" s="55"/>
    </row>
    <row r="9" spans="1:3" x14ac:dyDescent="0.2">
      <c r="A9" s="53"/>
      <c r="B9" s="54"/>
      <c r="C9" s="55"/>
    </row>
    <row r="10" spans="1:3" x14ac:dyDescent="0.2">
      <c r="A10" s="56"/>
      <c r="B10" s="57"/>
      <c r="C10" s="58"/>
    </row>
  </sheetData>
  <mergeCells count="5">
    <mergeCell ref="A1:C1"/>
    <mergeCell ref="A2:C2"/>
    <mergeCell ref="A3:B3"/>
    <mergeCell ref="A4:B4"/>
    <mergeCell ref="A8:C10"/>
  </mergeCells>
  <dataValidations count="1">
    <dataValidation allowBlank="1" showInputMessage="1" showErrorMessage="1" error="                                                                " sqref="J2"/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/>
  </sheetViews>
  <sheetFormatPr defaultRowHeight="16.5" x14ac:dyDescent="0.3"/>
  <cols>
    <col min="1" max="1" width="2.875" customWidth="1"/>
    <col min="2" max="7" width="12.625" customWidth="1"/>
    <col min="8" max="8" width="15.625" style="2" customWidth="1"/>
    <col min="9" max="10" width="12.625" customWidth="1"/>
    <col min="12" max="12" width="14" customWidth="1"/>
    <col min="13" max="13" width="13.375" customWidth="1"/>
  </cols>
  <sheetData>
    <row r="2" spans="2:13" ht="15" customHeight="1" x14ac:dyDescent="0.3">
      <c r="B2" t="s">
        <v>14</v>
      </c>
      <c r="H2"/>
      <c r="L2" s="59" t="s">
        <v>78</v>
      </c>
      <c r="M2" s="59"/>
    </row>
    <row r="3" spans="2:13" x14ac:dyDescent="0.3">
      <c r="B3" t="s">
        <v>4</v>
      </c>
      <c r="C3" t="s">
        <v>5</v>
      </c>
      <c r="D3" t="s">
        <v>6</v>
      </c>
      <c r="E3" t="s">
        <v>7</v>
      </c>
      <c r="F3" t="s">
        <v>55</v>
      </c>
      <c r="G3" t="s">
        <v>10</v>
      </c>
      <c r="H3" t="s">
        <v>11</v>
      </c>
      <c r="I3" t="s">
        <v>8</v>
      </c>
      <c r="J3" t="s">
        <v>9</v>
      </c>
      <c r="L3" t="s">
        <v>76</v>
      </c>
      <c r="M3" t="s">
        <v>77</v>
      </c>
    </row>
    <row r="4" spans="2:13" s="3" customFormat="1" x14ac:dyDescent="0.3">
      <c r="B4" s="42" t="s">
        <v>28</v>
      </c>
      <c r="C4" s="42" t="s">
        <v>37</v>
      </c>
      <c r="D4" s="2" t="s">
        <v>54</v>
      </c>
      <c r="E4" s="23">
        <v>40254</v>
      </c>
      <c r="F4" s="2"/>
      <c r="G4" s="2" t="s">
        <v>58</v>
      </c>
      <c r="H4" s="2">
        <v>4</v>
      </c>
      <c r="I4">
        <v>66000</v>
      </c>
      <c r="J4"/>
      <c r="L4" s="27" t="s">
        <v>32</v>
      </c>
      <c r="M4" s="4">
        <f>VLOOKUP("Mistry",B3:J13,9,FALSE)</f>
        <v>0</v>
      </c>
    </row>
    <row r="5" spans="2:13" s="3" customFormat="1" x14ac:dyDescent="0.3">
      <c r="B5" s="42" t="s">
        <v>29</v>
      </c>
      <c r="C5" s="42" t="s">
        <v>38</v>
      </c>
      <c r="D5" s="2" t="s">
        <v>48</v>
      </c>
      <c r="E5" s="23">
        <v>38367</v>
      </c>
      <c r="F5" s="2"/>
      <c r="G5" s="2" t="s">
        <v>58</v>
      </c>
      <c r="H5" s="2">
        <v>5</v>
      </c>
      <c r="I5">
        <v>75000</v>
      </c>
      <c r="J5"/>
      <c r="L5" s="27" t="s">
        <v>33</v>
      </c>
      <c r="M5" s="4">
        <f>VLOOKUP("Hannigan",B3:J13,9,FALSE)</f>
        <v>0</v>
      </c>
    </row>
    <row r="6" spans="2:13" s="3" customFormat="1" x14ac:dyDescent="0.3">
      <c r="B6" s="42" t="s">
        <v>39</v>
      </c>
      <c r="C6" s="42" t="s">
        <v>40</v>
      </c>
      <c r="D6" s="2" t="s">
        <v>54</v>
      </c>
      <c r="E6" s="23">
        <v>40715</v>
      </c>
      <c r="F6" s="2"/>
      <c r="G6" s="2" t="s">
        <v>58</v>
      </c>
      <c r="H6" s="2">
        <v>2</v>
      </c>
      <c r="I6">
        <v>55000</v>
      </c>
      <c r="J6"/>
      <c r="L6" s="27" t="s">
        <v>35</v>
      </c>
      <c r="M6" s="4"/>
    </row>
    <row r="7" spans="2:13" s="3" customFormat="1" x14ac:dyDescent="0.3">
      <c r="B7" s="42" t="s">
        <v>30</v>
      </c>
      <c r="C7" s="42" t="s">
        <v>41</v>
      </c>
      <c r="D7" s="2" t="s">
        <v>53</v>
      </c>
      <c r="E7" s="23">
        <v>39311</v>
      </c>
      <c r="F7" s="2"/>
      <c r="G7" s="2" t="s">
        <v>59</v>
      </c>
      <c r="H7" s="2">
        <v>4</v>
      </c>
      <c r="I7">
        <v>47000</v>
      </c>
      <c r="J7"/>
      <c r="L7" s="27"/>
      <c r="M7" s="4"/>
    </row>
    <row r="8" spans="2:13" s="3" customFormat="1" x14ac:dyDescent="0.3">
      <c r="B8" s="42" t="s">
        <v>31</v>
      </c>
      <c r="C8" s="42" t="s">
        <v>42</v>
      </c>
      <c r="D8" s="2" t="s">
        <v>50</v>
      </c>
      <c r="E8" s="23">
        <v>38367</v>
      </c>
      <c r="F8" s="2"/>
      <c r="G8" s="2" t="s">
        <v>58</v>
      </c>
      <c r="H8" s="2">
        <v>5</v>
      </c>
      <c r="I8">
        <v>115000</v>
      </c>
      <c r="J8"/>
    </row>
    <row r="9" spans="2:13" s="3" customFormat="1" x14ac:dyDescent="0.3">
      <c r="B9" s="42" t="s">
        <v>32</v>
      </c>
      <c r="C9" s="42" t="s">
        <v>43</v>
      </c>
      <c r="D9" s="2" t="s">
        <v>49</v>
      </c>
      <c r="E9" s="23">
        <v>38367</v>
      </c>
      <c r="F9" s="2"/>
      <c r="G9" s="2" t="s">
        <v>58</v>
      </c>
      <c r="H9" s="2">
        <v>3</v>
      </c>
      <c r="I9">
        <v>77000</v>
      </c>
      <c r="J9"/>
    </row>
    <row r="10" spans="2:13" s="3" customFormat="1" x14ac:dyDescent="0.3">
      <c r="B10" s="42" t="s">
        <v>33</v>
      </c>
      <c r="C10" s="42" t="s">
        <v>44</v>
      </c>
      <c r="D10" s="2" t="s">
        <v>52</v>
      </c>
      <c r="E10" s="23">
        <v>40909</v>
      </c>
      <c r="F10" s="2"/>
      <c r="G10" s="2" t="s">
        <v>60</v>
      </c>
      <c r="H10" s="2">
        <v>3</v>
      </c>
      <c r="I10">
        <v>53000</v>
      </c>
      <c r="J10"/>
    </row>
    <row r="11" spans="2:13" s="3" customFormat="1" x14ac:dyDescent="0.3">
      <c r="B11" s="42" t="s">
        <v>34</v>
      </c>
      <c r="C11" s="42" t="s">
        <v>45</v>
      </c>
      <c r="D11" s="2" t="s">
        <v>51</v>
      </c>
      <c r="E11" s="23">
        <v>41052</v>
      </c>
      <c r="F11" s="2"/>
      <c r="G11" s="2" t="s">
        <v>59</v>
      </c>
      <c r="H11" s="2">
        <v>3</v>
      </c>
      <c r="I11">
        <v>29000</v>
      </c>
      <c r="J11"/>
    </row>
    <row r="12" spans="2:13" s="3" customFormat="1" x14ac:dyDescent="0.3">
      <c r="B12" s="42" t="s">
        <v>35</v>
      </c>
      <c r="C12" s="42" t="s">
        <v>46</v>
      </c>
      <c r="D12" s="2" t="s">
        <v>52</v>
      </c>
      <c r="E12" s="23">
        <v>40431</v>
      </c>
      <c r="F12" s="2"/>
      <c r="G12" s="2" t="s">
        <v>60</v>
      </c>
      <c r="H12" s="2">
        <v>5</v>
      </c>
      <c r="I12">
        <v>59000</v>
      </c>
      <c r="J12"/>
    </row>
    <row r="13" spans="2:13" s="3" customFormat="1" x14ac:dyDescent="0.3">
      <c r="B13" s="42" t="s">
        <v>36</v>
      </c>
      <c r="C13" s="42" t="s">
        <v>47</v>
      </c>
      <c r="D13" s="2" t="s">
        <v>54</v>
      </c>
      <c r="E13" s="23">
        <v>40376</v>
      </c>
      <c r="F13" s="2"/>
      <c r="G13" s="2" t="s">
        <v>58</v>
      </c>
      <c r="H13" s="2">
        <v>4</v>
      </c>
      <c r="I13">
        <v>66000</v>
      </c>
      <c r="J13"/>
    </row>
    <row r="14" spans="2:13" s="3" customFormat="1" x14ac:dyDescent="0.3">
      <c r="B14" s="38" t="s">
        <v>13</v>
      </c>
      <c r="C14" s="14"/>
      <c r="D14" s="24"/>
      <c r="E14" s="24"/>
      <c r="F14" s="24"/>
      <c r="G14" s="24"/>
      <c r="H14" s="24"/>
      <c r="I14" s="17"/>
      <c r="J14" s="20"/>
    </row>
    <row r="15" spans="2:13" s="3" customFormat="1" x14ac:dyDescent="0.3">
      <c r="B15" s="39" t="s">
        <v>2</v>
      </c>
      <c r="C15" s="15"/>
      <c r="D15" s="25"/>
      <c r="E15" s="25"/>
      <c r="F15" s="25" t="e">
        <f>AVERAGE(F4:F13)</f>
        <v>#DIV/0!</v>
      </c>
      <c r="G15" s="25"/>
      <c r="H15" s="25">
        <f>AVERAGE(H4:H13)</f>
        <v>3.8</v>
      </c>
      <c r="I15" s="18"/>
      <c r="J15" s="21"/>
    </row>
    <row r="16" spans="2:13" s="3" customFormat="1" x14ac:dyDescent="0.3">
      <c r="B16" s="39" t="s">
        <v>0</v>
      </c>
      <c r="C16" s="15"/>
      <c r="D16" s="25"/>
      <c r="E16" s="25"/>
      <c r="F16" s="25">
        <f>MAX(F4:F13)</f>
        <v>0</v>
      </c>
      <c r="G16" s="25"/>
      <c r="H16" s="25">
        <f>MAX(H4:H13)</f>
        <v>5</v>
      </c>
      <c r="I16" s="18"/>
      <c r="J16" s="21"/>
    </row>
    <row r="17" spans="2:10" s="3" customFormat="1" x14ac:dyDescent="0.3">
      <c r="B17" s="40" t="s">
        <v>1</v>
      </c>
      <c r="C17" s="16"/>
      <c r="D17" s="26"/>
      <c r="E17" s="26"/>
      <c r="F17" s="26">
        <f>MIN(F4:F13)</f>
        <v>0</v>
      </c>
      <c r="G17" s="26"/>
      <c r="H17" s="26">
        <f>MIN(H4:H13)</f>
        <v>2</v>
      </c>
      <c r="I17" s="19"/>
      <c r="J17" s="22"/>
    </row>
    <row r="18" spans="2:10" s="3" customFormat="1" x14ac:dyDescent="0.3">
      <c r="B18"/>
      <c r="C18"/>
      <c r="D18"/>
      <c r="E18"/>
      <c r="F18"/>
      <c r="G18"/>
      <c r="H18"/>
      <c r="I18"/>
      <c r="J18"/>
    </row>
    <row r="19" spans="2:10" s="3" customFormat="1" x14ac:dyDescent="0.3">
      <c r="B19" s="41" t="s">
        <v>57</v>
      </c>
      <c r="C19" s="1">
        <v>41182</v>
      </c>
      <c r="D19"/>
      <c r="E19"/>
      <c r="F19"/>
      <c r="G19"/>
      <c r="H19"/>
      <c r="I19"/>
      <c r="J19"/>
    </row>
    <row r="20" spans="2:10" s="3" customFormat="1" x14ac:dyDescent="0.3">
      <c r="B20" s="41" t="s">
        <v>56</v>
      </c>
      <c r="C20"/>
      <c r="D20"/>
      <c r="E20"/>
      <c r="F20"/>
      <c r="G20"/>
      <c r="H20"/>
      <c r="I20"/>
      <c r="J20"/>
    </row>
  </sheetData>
  <mergeCells count="1">
    <mergeCell ref="L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/>
  </sheetViews>
  <sheetFormatPr defaultRowHeight="16.5" x14ac:dyDescent="0.3"/>
  <cols>
    <col min="1" max="1" width="2.75" customWidth="1"/>
    <col min="2" max="2" width="19" customWidth="1"/>
    <col min="3" max="6" width="15.625" customWidth="1"/>
    <col min="7" max="7" width="16.375" customWidth="1"/>
    <col min="8" max="11" width="14.625" customWidth="1"/>
  </cols>
  <sheetData>
    <row r="2" spans="2:11" ht="23.25" x14ac:dyDescent="0.3">
      <c r="B2" s="60" t="s">
        <v>74</v>
      </c>
      <c r="C2" s="60"/>
      <c r="D2" s="60"/>
      <c r="E2" s="60"/>
      <c r="F2" s="60"/>
      <c r="G2" s="3"/>
      <c r="H2" s="3"/>
      <c r="I2" s="3"/>
      <c r="J2" s="3"/>
      <c r="K2" s="3"/>
    </row>
    <row r="3" spans="2:11" ht="27" x14ac:dyDescent="0.3">
      <c r="B3" s="11" t="s">
        <v>18</v>
      </c>
      <c r="C3" s="10" t="s">
        <v>73</v>
      </c>
      <c r="D3" s="10" t="s">
        <v>22</v>
      </c>
      <c r="E3" s="10" t="s">
        <v>21</v>
      </c>
      <c r="F3" s="10" t="s">
        <v>23</v>
      </c>
    </row>
    <row r="4" spans="2:11" x14ac:dyDescent="0.3">
      <c r="B4" s="5" t="s">
        <v>16</v>
      </c>
      <c r="C4" s="7">
        <v>0</v>
      </c>
      <c r="D4" s="7">
        <v>200000</v>
      </c>
      <c r="E4" s="7">
        <v>350000</v>
      </c>
      <c r="F4" s="6">
        <v>500000</v>
      </c>
    </row>
    <row r="5" spans="2:11" x14ac:dyDescent="0.3">
      <c r="B5" s="5" t="s">
        <v>17</v>
      </c>
      <c r="C5" s="8">
        <v>0.05</v>
      </c>
      <c r="D5" s="8">
        <v>0.05</v>
      </c>
      <c r="E5" s="8">
        <v>0.05</v>
      </c>
      <c r="F5" s="8">
        <v>0.05</v>
      </c>
    </row>
    <row r="6" spans="2:11" x14ac:dyDescent="0.3">
      <c r="B6" s="5" t="s">
        <v>15</v>
      </c>
      <c r="C6" s="9">
        <v>4.0000000000000001E-3</v>
      </c>
      <c r="D6" s="9">
        <v>4.0000000000000001E-3</v>
      </c>
      <c r="E6" s="9">
        <v>4.0000000000000001E-3</v>
      </c>
      <c r="F6" s="9">
        <v>4.0000000000000001E-3</v>
      </c>
    </row>
    <row r="7" spans="2:11" x14ac:dyDescent="0.3">
      <c r="B7" s="5" t="s">
        <v>18</v>
      </c>
      <c r="C7" s="5">
        <v>3</v>
      </c>
      <c r="D7" s="5">
        <v>3</v>
      </c>
      <c r="E7" s="5">
        <v>4</v>
      </c>
      <c r="F7" s="5">
        <v>5</v>
      </c>
    </row>
    <row r="8" spans="2:11" x14ac:dyDescent="0.3">
      <c r="B8" s="5" t="s">
        <v>19</v>
      </c>
      <c r="C8" s="5">
        <v>36</v>
      </c>
      <c r="D8" s="5">
        <v>36</v>
      </c>
      <c r="E8" s="5">
        <v>48</v>
      </c>
      <c r="F8" s="5">
        <v>60</v>
      </c>
    </row>
    <row r="9" spans="2:11" x14ac:dyDescent="0.3">
      <c r="B9" s="12" t="s">
        <v>20</v>
      </c>
      <c r="C9" s="13"/>
      <c r="D9" s="13"/>
      <c r="E9" s="13"/>
      <c r="F9" s="13">
        <f>PMT(F6,F8,F4)</f>
        <v>-9389.871005144787</v>
      </c>
    </row>
    <row r="11" spans="2:11" x14ac:dyDescent="0.3">
      <c r="B11" t="s">
        <v>64</v>
      </c>
      <c r="C11" t="s">
        <v>72</v>
      </c>
      <c r="D11" t="s">
        <v>22</v>
      </c>
      <c r="E11" t="s">
        <v>21</v>
      </c>
      <c r="F11" t="s">
        <v>23</v>
      </c>
    </row>
    <row r="12" spans="2:11" x14ac:dyDescent="0.3">
      <c r="B12" t="s">
        <v>24</v>
      </c>
      <c r="C12" s="4">
        <v>875000</v>
      </c>
      <c r="D12" s="4">
        <v>950000</v>
      </c>
      <c r="E12" s="4">
        <v>1200000</v>
      </c>
      <c r="F12" s="4">
        <v>1450000</v>
      </c>
    </row>
    <row r="13" spans="2:11" x14ac:dyDescent="0.3">
      <c r="B13" t="s">
        <v>25</v>
      </c>
      <c r="C13" s="4">
        <v>450000</v>
      </c>
      <c r="D13" s="4">
        <v>550000</v>
      </c>
      <c r="E13" s="4">
        <v>675000</v>
      </c>
      <c r="F13" s="4">
        <v>775000</v>
      </c>
    </row>
    <row r="14" spans="2:11" x14ac:dyDescent="0.3">
      <c r="B14" t="s">
        <v>26</v>
      </c>
      <c r="C14" s="4">
        <v>375000</v>
      </c>
      <c r="D14" s="4">
        <v>450000</v>
      </c>
      <c r="E14" s="4">
        <v>500000</v>
      </c>
      <c r="F14" s="4">
        <v>615000</v>
      </c>
    </row>
    <row r="15" spans="2:11" x14ac:dyDescent="0.3">
      <c r="B15" t="s">
        <v>27</v>
      </c>
      <c r="C15" s="4">
        <v>175000</v>
      </c>
      <c r="D15" s="4">
        <v>200000</v>
      </c>
      <c r="E15" s="4">
        <v>225000</v>
      </c>
      <c r="F15" s="4">
        <v>287000</v>
      </c>
    </row>
    <row r="16" spans="2:11" x14ac:dyDescent="0.3">
      <c r="B16" t="s">
        <v>12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4"/>
  <sheetViews>
    <sheetView workbookViewId="0"/>
  </sheetViews>
  <sheetFormatPr defaultRowHeight="16.5" x14ac:dyDescent="0.3"/>
  <cols>
    <col min="3" max="3" width="22.625" customWidth="1"/>
    <col min="4" max="6" width="12.625" customWidth="1"/>
  </cols>
  <sheetData>
    <row r="3" spans="3:6" ht="23.25" x14ac:dyDescent="0.3">
      <c r="C3" s="61" t="s">
        <v>75</v>
      </c>
      <c r="D3" s="61"/>
      <c r="E3" s="61"/>
      <c r="F3" s="61"/>
    </row>
    <row r="4" spans="3:6" x14ac:dyDescent="0.3">
      <c r="C4" s="10" t="s">
        <v>61</v>
      </c>
      <c r="D4" s="10" t="s">
        <v>62</v>
      </c>
      <c r="E4" s="10" t="s">
        <v>63</v>
      </c>
      <c r="F4" s="10" t="s">
        <v>64</v>
      </c>
    </row>
    <row r="5" spans="3:6" x14ac:dyDescent="0.3">
      <c r="C5" t="s">
        <v>66</v>
      </c>
      <c r="E5" t="s">
        <v>65</v>
      </c>
    </row>
    <row r="6" spans="3:6" x14ac:dyDescent="0.3">
      <c r="C6" t="s">
        <v>67</v>
      </c>
    </row>
    <row r="7" spans="3:6" x14ac:dyDescent="0.3">
      <c r="C7" t="s">
        <v>68</v>
      </c>
    </row>
    <row r="8" spans="3:6" x14ac:dyDescent="0.3">
      <c r="C8" t="s">
        <v>69</v>
      </c>
    </row>
    <row r="9" spans="3:6" x14ac:dyDescent="0.3">
      <c r="C9" t="s">
        <v>70</v>
      </c>
    </row>
    <row r="10" spans="3:6" x14ac:dyDescent="0.3">
      <c r="C10" t="s">
        <v>71</v>
      </c>
    </row>
    <row r="14" spans="3:6" x14ac:dyDescent="0.3">
      <c r="C14" t="s">
        <v>12</v>
      </c>
      <c r="E14">
        <v>1950000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Employees</vt:lpstr>
      <vt:lpstr>Planning</vt:lpstr>
      <vt:lpstr>Customers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2014 Cengage Learning. All rights reserved.</dc:creator>
  <cp:lastModifiedBy>Jim Prater</cp:lastModifiedBy>
  <cp:lastPrinted>2013-04-24T00:00:05Z</cp:lastPrinted>
  <dcterms:created xsi:type="dcterms:W3CDTF">2013-04-15T23:56:02Z</dcterms:created>
  <dcterms:modified xsi:type="dcterms:W3CDTF">2015-07-08T21:42:55Z</dcterms:modified>
</cp:coreProperties>
</file>